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codeName="EstaPasta_de_trabalho" hidePivotFieldList="1" autoCompressPictures="0"/>
  <bookViews>
    <workbookView xWindow="240" yWindow="120" windowWidth="27220" windowHeight="15080"/>
  </bookViews>
  <sheets>
    <sheet name="margem cartão" sheetId="33" r:id="rId1"/>
    <sheet name="Plan2" sheetId="34" state="hidden" r:id="rId2"/>
    <sheet name="lista de Verbas Variáveis" sheetId="35" r:id="rId3"/>
  </sheets>
  <definedNames>
    <definedName name="_xlnm.Print_Area" localSheetId="0">'margem cartão'!$F$39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3" i="33" l="1"/>
  <c r="K23" i="33"/>
  <c r="D12" i="33"/>
  <c r="L13" i="33"/>
  <c r="L14" i="33"/>
  <c r="L15" i="33"/>
  <c r="L16" i="33"/>
  <c r="L17" i="33"/>
  <c r="L18" i="33"/>
  <c r="L19" i="33"/>
  <c r="L20" i="33"/>
  <c r="L21" i="33"/>
  <c r="L22" i="33"/>
  <c r="L23" i="33"/>
  <c r="L12" i="33"/>
  <c r="L11" i="33"/>
  <c r="D13" i="33"/>
  <c r="I25" i="33"/>
  <c r="G24" i="33"/>
  <c r="G25" i="33"/>
  <c r="I27" i="33"/>
  <c r="I26" i="33"/>
  <c r="F27" i="33"/>
  <c r="L25" i="33"/>
  <c r="J27" i="33"/>
</calcChain>
</file>

<file path=xl/sharedStrings.xml><?xml version="1.0" encoding="utf-8"?>
<sst xmlns="http://schemas.openxmlformats.org/spreadsheetml/2006/main" count="342" uniqueCount="304">
  <si>
    <t>ATRASOS - CDT</t>
  </si>
  <si>
    <t>ATRASOS - CDT - CUSTEIO</t>
  </si>
  <si>
    <t>ATRASOS - EST</t>
  </si>
  <si>
    <t>AUXÍLIO FARDAMENTO</t>
  </si>
  <si>
    <t>BOLSA ESTUDO (SNPA/SIBRAT)-CLT</t>
  </si>
  <si>
    <t>CARGO COMISS. TECNICO - L9986</t>
  </si>
  <si>
    <t>CARGO COMISS.ASSESSORIA-L9986</t>
  </si>
  <si>
    <t>CARGO COMISS.ASSISTENCIA-L9986</t>
  </si>
  <si>
    <t>CARGO COMISS.DE DIRECAO-L9986</t>
  </si>
  <si>
    <t>CARGO COMISS.GEREN.EXEC.-L9986</t>
  </si>
  <si>
    <t>CARGO COMISSIONADO - APO</t>
  </si>
  <si>
    <t>CARGO COMISSIONADO TEMPORARIO</t>
  </si>
  <si>
    <t>CARGO DE CONFIANCA ITEM 4.5 PC</t>
  </si>
  <si>
    <t>CARGO DE DIRECAO - CD</t>
  </si>
  <si>
    <t>CARGO DE DIRECAO - CD/APOSENT</t>
  </si>
  <si>
    <t>CARGO DE DIRECAO - EST04</t>
  </si>
  <si>
    <t>CARGO EM COMISSAO - CC</t>
  </si>
  <si>
    <t>COMPENSACAO ORGANICA</t>
  </si>
  <si>
    <t>COMPLEMEN. HONOR.DIRIGENTE CLT</t>
  </si>
  <si>
    <t>COMPLEMENTACAO DE PENSAO</t>
  </si>
  <si>
    <t>COMPLEMENTACAO DE PROVENTO</t>
  </si>
  <si>
    <t>COMPLEMENTACAO DE PROVENTOS</t>
  </si>
  <si>
    <t>COMPLEMENTACAO SALARIAL CLT</t>
  </si>
  <si>
    <t>COMPLEMENTO DE SOLDO</t>
  </si>
  <si>
    <t>COMPLEMENTO SAL.MINIMO - APOS.</t>
  </si>
  <si>
    <t>COMPLEMENTO SALARIO MINIMO</t>
  </si>
  <si>
    <t>DEC JUD DEPOSITO EM JUIZO PEN</t>
  </si>
  <si>
    <t>DEC JUD N TRAN JUG IS/PSS - AP</t>
  </si>
  <si>
    <t>DEC JUD N TRAN JUG IS/PSS - PE</t>
  </si>
  <si>
    <t>DEC JUD PROLABORE VPNI SUB APO</t>
  </si>
  <si>
    <t>DEC JUD PROLABORE VPNI SUB ATI</t>
  </si>
  <si>
    <t>DEC JUD PROLABORE VPNI SUB PEN</t>
  </si>
  <si>
    <t>DEC JUD. PENS. CALC MANUAL</t>
  </si>
  <si>
    <t>DEC.JUD.N TRANS JUG SUBS. APO</t>
  </si>
  <si>
    <t>DEC.JUD.N TRANS JUG SUBS. AT</t>
  </si>
  <si>
    <t>DEC.JUD.N TRANS JUG SUBS. PESN</t>
  </si>
  <si>
    <t>DEC.JUD.TRANS JUG. SUBSIDIO AP</t>
  </si>
  <si>
    <t>DECISAO JUDICIAL N TRAN JUG AP</t>
  </si>
  <si>
    <t>DECISAO JUDICIAL N TRAN JUG AT</t>
  </si>
  <si>
    <t>DECISAO JUDICIAL N TRAN JUG PE</t>
  </si>
  <si>
    <t>DESCONTO FOLHA SERVIDOR SENT</t>
  </si>
  <si>
    <t>DEV FALTAS GREVE DEC JUD AT</t>
  </si>
  <si>
    <t>DEVOLUCAO DECISAO JUDICIAL-AP</t>
  </si>
  <si>
    <t>DEVOLUCAO DECISAO JUDICIAL-AT</t>
  </si>
  <si>
    <t>DEVOLUCAO DECISAO JUDICIAL-PEN</t>
  </si>
  <si>
    <t>DIF PROV. ART 22 L 8216/91-AP</t>
  </si>
  <si>
    <t>DIF PROV. ART. 7 L 8270/91_AP</t>
  </si>
  <si>
    <t>DIF VENC ART.4º ÷3º L. 8270/91</t>
  </si>
  <si>
    <t>DIF VENC. ART. 22 L 8216/91</t>
  </si>
  <si>
    <t>DIF VENC. ART. 7 L 8270/91 AT</t>
  </si>
  <si>
    <t>DIF. GDASS DEC. JUDICIAL PENS</t>
  </si>
  <si>
    <t>DIF. GDPST DEC. JUDICIAL PENS.</t>
  </si>
  <si>
    <t>DIF.CARGO CONF RED-15/95-CLT</t>
  </si>
  <si>
    <t>DIF.DE VENC.ART.17 LEI 9624/98</t>
  </si>
  <si>
    <t>DIF.INDIV.DEC.LEI 2.346/87 AP</t>
  </si>
  <si>
    <t>DIF.PROV.ART.192 INC.I L.8112</t>
  </si>
  <si>
    <t>DIF.PROV.ART.192 INC.II L.8112</t>
  </si>
  <si>
    <t>DIF.PROVENTOS APOS EC.41-JUDIC</t>
  </si>
  <si>
    <t>DIF.PROVENTOS EC 41/03 SUB.AP</t>
  </si>
  <si>
    <t>DIF.REMUNER. ART.2º MP386/2007</t>
  </si>
  <si>
    <t>DIF.VENC.ART.4º ÷3º L. 8270/91</t>
  </si>
  <si>
    <t>DIF.VENC.DECISAO TCU 068/98</t>
  </si>
  <si>
    <t>DIFER IND ART 5 DEC 2280/85 AP</t>
  </si>
  <si>
    <t>DIFER IND ART 5 DEC 2280/85 AT</t>
  </si>
  <si>
    <t>DIFERENCA DE CARGO EFETIVO-CLT</t>
  </si>
  <si>
    <t>DIFERENCA IND. ART 8 L.7923/89</t>
  </si>
  <si>
    <t>DIFERENCA INDIVIDUAL L 7961/89</t>
  </si>
  <si>
    <t>DIFERENCA INDIVIDUAL L.7923/89</t>
  </si>
  <si>
    <t>DIFERENCA REMUNERACAO-CLT</t>
  </si>
  <si>
    <t>DIFERENCA VENC. L. 8829/93-APO</t>
  </si>
  <si>
    <t>EMPREGO COMISSIONADOS FUNPRESP</t>
  </si>
  <si>
    <t>ETAPA ALIMENTACAO: A verba de Etapa alimentação – será considerada como fixa para os servidores que no ato da contratação estejam na faixa etária até 51 anos. A partir de 51 anos a verba não será considerada como fixa. Quando o servidor entra no processo de aposentadoria essa verba é excluída da base de rendimentos.</t>
  </si>
  <si>
    <t>EXERC ANT DEC JUDIC PENS SUBSI</t>
  </si>
  <si>
    <t>EXERC. ANTERIOR JUD. SUBS.APOS</t>
  </si>
  <si>
    <t>EXERC. ANTERIOR JUD. SUBSIDIO</t>
  </si>
  <si>
    <t>FALTAS - CDT</t>
  </si>
  <si>
    <t>FALTAS - CDT - CUSTEIO</t>
  </si>
  <si>
    <t>FALTAS - CLT</t>
  </si>
  <si>
    <t>FALTAS - EST</t>
  </si>
  <si>
    <t>FALTAS - NOMEADO</t>
  </si>
  <si>
    <t>FALTAS/PARALISACAO/GREVE</t>
  </si>
  <si>
    <t>FCA-FUNCAO COMISSAO ASSESSORIA</t>
  </si>
  <si>
    <t>FCC-COORDENACAO DE ATIVIDADE</t>
  </si>
  <si>
    <t>FCDNPM-FUNC. COMISSIONADA DNPM</t>
  </si>
  <si>
    <t>FCFNDE - FUNCAO COMISS. FNDE</t>
  </si>
  <si>
    <t>FCL-FUNCAO COMISSAO DE LINHA</t>
  </si>
  <si>
    <t>FCT - FUNCAO COMIS. TECNICA</t>
  </si>
  <si>
    <t>FUC-FUNCAO COMIS.COORD.CURSO</t>
  </si>
  <si>
    <t>FUNCAO APOSENTADO TCU 733/94</t>
  </si>
  <si>
    <t>FUNCAO COMIS.TECNICA/AUX.CLT</t>
  </si>
  <si>
    <t>FUNCAO COMISSIONADA INPI</t>
  </si>
  <si>
    <t>FUNCAO COMISSIONADA INSS</t>
  </si>
  <si>
    <t>FUNCAO DE CONFIANCA - FC</t>
  </si>
  <si>
    <t>FUNCAO GRAT. QUADRO PERMANENTE</t>
  </si>
  <si>
    <t>FUNCAO GRATIF. QUADRO INICIAL</t>
  </si>
  <si>
    <t>GRAT DES.ATIV.APOIO AGRE.-APOS</t>
  </si>
  <si>
    <t>GRAT SER EXTR CENSO TEMPORARIO</t>
  </si>
  <si>
    <t>GRAT.CARGO COMISSIONADO - CLT</t>
  </si>
  <si>
    <t>GRAT.ESPECIALIZACAO-SUB-JUDICE</t>
  </si>
  <si>
    <t>GRAT.P/REPRESENTACAO GABINETE</t>
  </si>
  <si>
    <t>GRAT.REPRESENT.GABINETE - APOS</t>
  </si>
  <si>
    <t>HONORARIO DIRIGENTE - CLT</t>
  </si>
  <si>
    <t>HORA EXTRA 100% CONSTIT. - CLT</t>
  </si>
  <si>
    <t>HORA EXTRA DIURNA 60%-CLT</t>
  </si>
  <si>
    <t>HORA RED C/ADC.NOTURNO - CLT</t>
  </si>
  <si>
    <t>HORAS IN INTINERE - CLT</t>
  </si>
  <si>
    <t>HORAS INTERJORNADA-CLT</t>
  </si>
  <si>
    <t>HORAS PLANTAO DIURNO - CLT</t>
  </si>
  <si>
    <t>HORAS SUPLEMENTARES - CLT</t>
  </si>
  <si>
    <t>INCENT.FUNC.SANITARISTA - APOS</t>
  </si>
  <si>
    <t>INCENTIVO FUNCIONAL-SANITARIST</t>
  </si>
  <si>
    <t>INCORPORACAO ADIC.NOTURNO-CLT</t>
  </si>
  <si>
    <t>INCORPORACAO DE FUNCAO PCS-CLT</t>
  </si>
  <si>
    <t>INDENIZ. ANIST. ART.8 - ADCT</t>
  </si>
  <si>
    <t>INDENIZACAO ART 16 LEI 8216/91</t>
  </si>
  <si>
    <t>INDENIZ. ART 16 L 8216/91 JUD</t>
  </si>
  <si>
    <t>INDENIZACAO REPRESENTACAO PM</t>
  </si>
  <si>
    <t>INDENIZACOES/PESSOAL MILITAR</t>
  </si>
  <si>
    <t>INTEG.HS EXT DESC.SEM.REM-CLT</t>
  </si>
  <si>
    <t>INTEGRACAO HORAS EXTRAS</t>
  </si>
  <si>
    <t>OPCAO DAS - PESSOAL PERMANENTE</t>
  </si>
  <si>
    <t>PENSAO INDEN.NAO TRANS.JULGADO</t>
  </si>
  <si>
    <t>PROLABORE DE EXITO - APOS.</t>
  </si>
  <si>
    <t>PROLABORE DE EXITO - ATIVO</t>
  </si>
  <si>
    <t>REM. FUNCAO DE CONFIANCA - CLT</t>
  </si>
  <si>
    <t>REMUNERACAO GLOBAL CLT INB</t>
  </si>
  <si>
    <t>REPRESENTACAO DFG/DFA/CNP-GDF</t>
  </si>
  <si>
    <t>REPRESENTACAO MENSAL - APOSENT</t>
  </si>
  <si>
    <t>REPRESENTACAO-CLT</t>
  </si>
  <si>
    <t>RETRIBUICAO CARGO EM COMISSAO</t>
  </si>
  <si>
    <t>RETRIBUICAO RESIDENCIA MEDICA</t>
  </si>
  <si>
    <t>SERV.VOLUNTARIO DEC 24.619/04</t>
  </si>
  <si>
    <t>VPNI-ART.14 LEI 12716/12 AP</t>
  </si>
  <si>
    <t>VPNI-ART.14 LEI 12716/12 AT</t>
  </si>
  <si>
    <t>MARGEM CONSIGNÁVEL 70%</t>
  </si>
  <si>
    <t>Valor</t>
  </si>
  <si>
    <t>TOTAL DE COMPULSÓRIOS</t>
  </si>
  <si>
    <t>CALCULO DE MARGEM CARTÃO (5%)</t>
  </si>
  <si>
    <t>OPERAÇÃO LIBERADA ???</t>
  </si>
  <si>
    <t>COMPROMETIMENTO</t>
  </si>
  <si>
    <t>CALCULO DE COMPROMETIMENTO</t>
  </si>
  <si>
    <t>Descrição</t>
  </si>
  <si>
    <t>SALÁRIO CALCULADO</t>
  </si>
  <si>
    <t>Listar Verba Variável</t>
  </si>
  <si>
    <t>Valores</t>
  </si>
  <si>
    <t>Cálculo (5%)</t>
  </si>
  <si>
    <t>CALCULADORA SIAPE PARA MARGEM DE CARTÃO</t>
  </si>
  <si>
    <t>Total</t>
  </si>
  <si>
    <t>LISTA DE VERBAS VARIÁVEIS</t>
  </si>
  <si>
    <t>Atrasos - Cdt</t>
  </si>
  <si>
    <t>Atrasos - Cdt - Custeio</t>
  </si>
  <si>
    <t>Atrasos - Est</t>
  </si>
  <si>
    <t>Auxílio Fardamento</t>
  </si>
  <si>
    <t>Bolsa Estudo (Snpa/Sibrat)-Clt</t>
  </si>
  <si>
    <t>Cargo Comiss. Tecnico - L9986</t>
  </si>
  <si>
    <t>Cargo Comiss.Assessoria-L9986</t>
  </si>
  <si>
    <t>Cargo Comiss.Assistencia-L9986</t>
  </si>
  <si>
    <t>Cargo Comiss.De Direcao-L9986</t>
  </si>
  <si>
    <t>Cargo Comiss.Geren.Exec.-L9986</t>
  </si>
  <si>
    <t>Cargo Comissionado - Apo</t>
  </si>
  <si>
    <t>Cargo Comissionado Temporario</t>
  </si>
  <si>
    <t>Cargo De Confianca Item 4.5 Pc</t>
  </si>
  <si>
    <t>Cargo De Direcao - Cd</t>
  </si>
  <si>
    <t>Cargo De Direcao - Cd/Aposent</t>
  </si>
  <si>
    <t>Cargo De Direcao - Est04</t>
  </si>
  <si>
    <t>Cargo Em Comissao - Cc</t>
  </si>
  <si>
    <t>Compensacao Organica</t>
  </si>
  <si>
    <t>Complemen. Honor.Dirigente Clt</t>
  </si>
  <si>
    <t>Complementacao De Pensao</t>
  </si>
  <si>
    <t>Complementacao De Provento</t>
  </si>
  <si>
    <t>Complementacao De Proventos</t>
  </si>
  <si>
    <t>Complementacao Salarial Clt</t>
  </si>
  <si>
    <t>Complemento De Soldo</t>
  </si>
  <si>
    <t>Complemento Sal.Minimo - Apos.</t>
  </si>
  <si>
    <t>Complemento Salario Minimo</t>
  </si>
  <si>
    <t>Dec Jud Deposito Em Juizo Pen</t>
  </si>
  <si>
    <t>Dec Jud N Tran Jug Is/Pss - Ap</t>
  </si>
  <si>
    <t>Dec Jud N Tran Jug Is/Pss - Pe</t>
  </si>
  <si>
    <t>Dec Jud Prolabore Vpni Sub Apo</t>
  </si>
  <si>
    <t>Dec Jud Prolabore Vpni Sub Ati</t>
  </si>
  <si>
    <t>Dec Jud Prolabore Vpni Sub Pen</t>
  </si>
  <si>
    <t>Dec Jud. Pens. Calc Manual</t>
  </si>
  <si>
    <t>Dec.Jud.N Trans Jug Subs. Apo</t>
  </si>
  <si>
    <t>Dec.Jud.N Trans Jug Subs. At</t>
  </si>
  <si>
    <t>Dec.Jud.N Trans Jug Subs. Pesn</t>
  </si>
  <si>
    <t>Dec.Jud.Trans Jug. Subsidio Ap</t>
  </si>
  <si>
    <t>Decisao Judicial N Tran Jug Ap</t>
  </si>
  <si>
    <t>Decisao Judicial N Tran Jug At</t>
  </si>
  <si>
    <t>Decisao Judicial N Tran Jug Pe</t>
  </si>
  <si>
    <t>Desconto Folha Servidor Sent</t>
  </si>
  <si>
    <t>Dev Faltas Greve Dec Jud At</t>
  </si>
  <si>
    <t>Devolucao Decisao Judicial-Ap</t>
  </si>
  <si>
    <t>Devolucao Decisao Judicial-At</t>
  </si>
  <si>
    <t>Devolucao Decisao Judicial-Pen</t>
  </si>
  <si>
    <t>Dif Prov. Art 22 L 8216/91-Ap</t>
  </si>
  <si>
    <t>Dif Prov. Art. 7 L 8270/91_Ap</t>
  </si>
  <si>
    <t>Dif Venc Art.4º ÷3º L. 8270/91</t>
  </si>
  <si>
    <t>Dif Venc. Art. 22 L 8216/91</t>
  </si>
  <si>
    <t>Dif Venc. Art. 7 L 8270/91 At</t>
  </si>
  <si>
    <t>Dif. Gdass Dec. Judicial Pens</t>
  </si>
  <si>
    <t>Dif. Gdpst Dec. Judicial Pens.</t>
  </si>
  <si>
    <t>Dif.Cargo Conf Red-15/95-Clt</t>
  </si>
  <si>
    <t>Dif.De Venc.Art.17 Lei 9624/98</t>
  </si>
  <si>
    <t>Dif.Indiv.Dec.Lei 2.346/87 Ap</t>
  </si>
  <si>
    <t>Dif.Prov.Art.192 Inc.I L.8112</t>
  </si>
  <si>
    <t>Dif.Prov.Art.192 Inc.Ii L.8112</t>
  </si>
  <si>
    <t>Dif.Proventos Apos Ec.41-Judic</t>
  </si>
  <si>
    <t>Dif.Proventos Ec 41/03 Sub.Ap</t>
  </si>
  <si>
    <t>Dif.Remuner. Art.2º Mp386/2007</t>
  </si>
  <si>
    <t>Dif.Venc.Art.4º ÷3º L. 8270/91</t>
  </si>
  <si>
    <t>Dif.Venc.Decisao Tcu 068/98</t>
  </si>
  <si>
    <t>Difer Ind Art 5 Dec 2280/85 Ap</t>
  </si>
  <si>
    <t>Difer Ind Art 5 Dec 2280/85 At</t>
  </si>
  <si>
    <t>Diferenca De Cargo Efetivo-Clt</t>
  </si>
  <si>
    <t>Diferenca Ind. Art 8 L.7923/89</t>
  </si>
  <si>
    <t>Diferenca Individual L 7961/89</t>
  </si>
  <si>
    <t>Diferenca Individual L.7923/89</t>
  </si>
  <si>
    <t>Diferenca Remuneracao-Clt</t>
  </si>
  <si>
    <t>Diferenca Venc. L. 8829/93-Apo</t>
  </si>
  <si>
    <t>Emprego Comissionados Funpresp</t>
  </si>
  <si>
    <t>Etapa Alimentacao: A Verba De Etapa Alimentação – Será Considerada Como Fixa Para Os Servidores Que No Ato Da Contratação Estejam Na Faixa Etária Até 51 Anos. A Partir De 51 Anos A Verba Não Será Considerada Como Fixa. Quando O Servidor Entra No Processo De Aposentadoria Essa Verba É Excluída Da Base De Rendimentos.</t>
  </si>
  <si>
    <t>Exerc Ant Dec Judic Pens Subsi</t>
  </si>
  <si>
    <t>Exerc. Anterior Jud. Subs.Apos</t>
  </si>
  <si>
    <t>Exerc. Anterior Jud. Subsidio</t>
  </si>
  <si>
    <t>Faltas - Cdt</t>
  </si>
  <si>
    <t>Faltas - Cdt - Custeio</t>
  </si>
  <si>
    <t>Faltas - Clt</t>
  </si>
  <si>
    <t>Faltas - Est</t>
  </si>
  <si>
    <t>Faltas - Nomeado</t>
  </si>
  <si>
    <t>Faltas/Paralisacao/Greve</t>
  </si>
  <si>
    <t>Fca-Funcao Comissao Assessoria</t>
  </si>
  <si>
    <t>Fcc-Coordenacao De Atividade</t>
  </si>
  <si>
    <t>Fcdnpm-Func. Comissionada Dnpm</t>
  </si>
  <si>
    <t>Fcfnde - Funcao Comiss. Fnde</t>
  </si>
  <si>
    <t>Fcl-Funcao Comissao De Linha</t>
  </si>
  <si>
    <t>Fct - Funcao Comis. Tecnica</t>
  </si>
  <si>
    <t>Fuc-Funcao Comis.Coord.Curso</t>
  </si>
  <si>
    <t>Funcao Aposentado Tcu 733/94</t>
  </si>
  <si>
    <t>Funcao Comis.Tecnica/Aux.Clt</t>
  </si>
  <si>
    <t>Funcao Comissionada Inpi</t>
  </si>
  <si>
    <t>Funcao Comissionada Inss</t>
  </si>
  <si>
    <t>Funcao De Confianca - Fc</t>
  </si>
  <si>
    <t>Funcao Grat. Quadro Permanente</t>
  </si>
  <si>
    <t>Funcao Gratif. Quadro Inicial</t>
  </si>
  <si>
    <t>Grat Des.Ativ.Apoio Agre.-Apos</t>
  </si>
  <si>
    <t>Grat Ser Extr Censo Temporario</t>
  </si>
  <si>
    <t>Grat.Cargo Comissionado - Clt</t>
  </si>
  <si>
    <t>Grat.Especializacao-Sub-Judice</t>
  </si>
  <si>
    <t>Grat.P/Representacao Gabinete</t>
  </si>
  <si>
    <t>Grat.Represent.Gabinete - Apos</t>
  </si>
  <si>
    <t>Honorario Dirigente - Clt</t>
  </si>
  <si>
    <t>Hora Extra 100% Constit. - Clt</t>
  </si>
  <si>
    <t>Hora Extra Diurna 60%-Clt</t>
  </si>
  <si>
    <t>Hora Red C/Adc.Noturno - Clt</t>
  </si>
  <si>
    <t>Horas In Intinere - Clt</t>
  </si>
  <si>
    <t>Horas Interjornada-Clt</t>
  </si>
  <si>
    <t>Horas Plantao Diurno - Clt</t>
  </si>
  <si>
    <t>Horas Suplementares - Clt</t>
  </si>
  <si>
    <t>Incent.Func.Sanitarista - Apos</t>
  </si>
  <si>
    <t>Incentivo Funcional-Sanitarist</t>
  </si>
  <si>
    <t>Incorporacao Adic.Noturno-Clt</t>
  </si>
  <si>
    <t>Incorporacao De Funcao Pcs-Clt</t>
  </si>
  <si>
    <t>Indeniz. Anist. Art.8 - Adct</t>
  </si>
  <si>
    <t>Indenizacao Art 16 Lei 8216/91</t>
  </si>
  <si>
    <t>Indeniz. Art 16 L 8216/91 Jud</t>
  </si>
  <si>
    <t>Indenizacao Representacao Pm</t>
  </si>
  <si>
    <t>Indenizacoes/Pessoal Militar</t>
  </si>
  <si>
    <t>Integ.Hs Ext Desc.Sem.Rem-Clt</t>
  </si>
  <si>
    <t>Integracao Horas Extras</t>
  </si>
  <si>
    <t>Opcao Das - Pessoal Permanente</t>
  </si>
  <si>
    <t>Pensao Inden.Nao Trans.Julgado</t>
  </si>
  <si>
    <t>Prolabore De Exito - Apos.</t>
  </si>
  <si>
    <t>Prolabore De Exito - Ativo</t>
  </si>
  <si>
    <t>Rem. Funcao De Confianca - Clt</t>
  </si>
  <si>
    <t>Remuneracao Global Clt Inb</t>
  </si>
  <si>
    <t>Representacao Dfg/Dfa/Cnp-Gdf</t>
  </si>
  <si>
    <t>Representacao Mensal - Aposent</t>
  </si>
  <si>
    <t>Representacao-Clt</t>
  </si>
  <si>
    <t>Retribuicao Cargo Em Comissao</t>
  </si>
  <si>
    <t>Retribuicao Residencia Medica</t>
  </si>
  <si>
    <t>Serv.Voluntario Dec 24.619/04</t>
  </si>
  <si>
    <t>Vpni-Art.14 Lei 12716/12 Ap</t>
  </si>
  <si>
    <t>Vpni-Art.14 Lei 12716/12 At</t>
  </si>
  <si>
    <t>PASSO 1</t>
  </si>
  <si>
    <t>PASSO 2</t>
  </si>
  <si>
    <t>PASSO 3</t>
  </si>
  <si>
    <t>Imagem do contracheque do servidor</t>
  </si>
  <si>
    <t>Cont. Plan. Segur. Social</t>
  </si>
  <si>
    <t>Imposto de Renda Retido Fonte</t>
  </si>
  <si>
    <t>Imposto de Renda Judicial</t>
  </si>
  <si>
    <t>Cont. Plan. Segur. Pensonista</t>
  </si>
  <si>
    <t>Contribuição Assistencial</t>
  </si>
  <si>
    <t>Pensão Alimentícia</t>
  </si>
  <si>
    <t>Pensão Indenizatória/Judic.</t>
  </si>
  <si>
    <t>Mensalidade Sindical-Sindese</t>
  </si>
  <si>
    <t>Mensalidade Sindical-Sindspe</t>
  </si>
  <si>
    <t>Assistência Médica</t>
  </si>
  <si>
    <t>MARGEM REAL CARTÃO (5%) =</t>
  </si>
  <si>
    <t xml:space="preserve">                  exemplo</t>
  </si>
  <si>
    <t>Psaude órg.-per Capita Pat</t>
  </si>
  <si>
    <t>OUTROS</t>
  </si>
  <si>
    <t>COMPULSÓRIOS</t>
  </si>
  <si>
    <t>VERBAS VARIÁVEIS</t>
  </si>
  <si>
    <t>MARGEM CALCULADA (5%)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</si>
</sst>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&quot;R$&quot;* #,##0.00_);_(&quot;R$&quot;* \(#,##0.00\);_(&quot;R$&quot;* &quot;-&quot;??_);_(@_)"/>
    <numFmt numFmtId="166" formatCode="_([$€-2]* #,##0.00_);_([$€-2]* \(#,##0.00\);_([$€-2]* &quot;-&quot;??_)"/>
    <numFmt numFmtId="167" formatCode="_(&quot;$&quot;* #,##0.00_);_(&quot;$&quot;* \(#,##0.00\);_(&quot;$&quot;* &quot;-&quot;??_);_(@_)"/>
  </numFmts>
  <fonts count="27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color theme="1" tint="4.9989318521683403E-2"/>
      <name val="Arial"/>
      <family val="2"/>
    </font>
    <font>
      <sz val="10"/>
      <color theme="1" tint="4.9989318521683403E-2"/>
      <name val="Arial"/>
      <family val="2"/>
    </font>
    <font>
      <b/>
      <sz val="12"/>
      <color theme="9" tint="-0.249977111117893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1" tint="4.9989318521683403E-2"/>
      <name val="Arial"/>
      <family val="2"/>
    </font>
    <font>
      <b/>
      <sz val="12"/>
      <color rgb="FFFFFF00"/>
      <name val="Arial"/>
      <family val="2"/>
    </font>
    <font>
      <sz val="9"/>
      <color theme="1" tint="4.9989318521683403E-2"/>
      <name val="Arial"/>
      <family val="2"/>
    </font>
    <font>
      <b/>
      <sz val="10"/>
      <color theme="1" tint="4.9989318521683403E-2"/>
      <name val="Arial"/>
      <family val="2"/>
    </font>
    <font>
      <b/>
      <sz val="12"/>
      <color rgb="FF00FF00"/>
      <name val="Arial"/>
      <family val="2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sz val="16"/>
      <color theme="1" tint="4.9989318521683403E-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0">
    <xf numFmtId="0" fontId="0" fillId="0" borderId="0"/>
    <xf numFmtId="166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2" fillId="0" borderId="0"/>
    <xf numFmtId="0" fontId="1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72">
    <xf numFmtId="0" fontId="0" fillId="0" borderId="0" xfId="0"/>
    <xf numFmtId="0" fontId="4" fillId="0" borderId="0" xfId="0" applyFont="1"/>
    <xf numFmtId="0" fontId="0" fillId="0" borderId="0" xfId="0" applyBorder="1"/>
    <xf numFmtId="0" fontId="8" fillId="0" borderId="5" xfId="0" applyFont="1" applyBorder="1" applyAlignment="1">
      <alignment horizontal="center" vertical="center"/>
    </xf>
    <xf numFmtId="165" fontId="0" fillId="0" borderId="5" xfId="2" applyFont="1" applyBorder="1" applyAlignment="1">
      <alignment horizontal="center"/>
    </xf>
    <xf numFmtId="0" fontId="15" fillId="2" borderId="9" xfId="0" applyFont="1" applyFill="1" applyBorder="1" applyAlignment="1">
      <alignment vertical="center"/>
    </xf>
    <xf numFmtId="0" fontId="15" fillId="5" borderId="9" xfId="0" applyFont="1" applyFill="1" applyBorder="1" applyAlignment="1">
      <alignment vertical="center"/>
    </xf>
    <xf numFmtId="0" fontId="0" fillId="0" borderId="0" xfId="0" applyFill="1"/>
    <xf numFmtId="0" fontId="1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165" fontId="12" fillId="0" borderId="0" xfId="2" applyFont="1" applyFill="1" applyBorder="1" applyAlignment="1">
      <alignment horizontal="center" vertical="center"/>
    </xf>
    <xf numFmtId="165" fontId="12" fillId="0" borderId="0" xfId="2" applyFont="1" applyFill="1" applyBorder="1" applyAlignment="1">
      <alignment vertical="center"/>
    </xf>
    <xf numFmtId="165" fontId="16" fillId="0" borderId="0" xfId="2" applyFont="1" applyFill="1" applyBorder="1" applyAlignment="1">
      <alignment horizontal="center" vertical="center"/>
    </xf>
    <xf numFmtId="9" fontId="16" fillId="0" borderId="0" xfId="14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165" fontId="7" fillId="3" borderId="5" xfId="2" applyFont="1" applyFill="1" applyBorder="1" applyAlignment="1">
      <alignment horizontal="center"/>
    </xf>
    <xf numFmtId="165" fontId="16" fillId="5" borderId="10" xfId="2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vertical="center"/>
    </xf>
    <xf numFmtId="165" fontId="12" fillId="3" borderId="12" xfId="2" applyFont="1" applyFill="1" applyBorder="1" applyAlignment="1" applyProtection="1">
      <alignment horizontal="center" vertical="center"/>
      <protection locked="0"/>
    </xf>
    <xf numFmtId="165" fontId="12" fillId="0" borderId="12" xfId="2" applyFont="1" applyBorder="1" applyAlignment="1" applyProtection="1">
      <alignment horizontal="center" vertical="center"/>
      <protection locked="0"/>
    </xf>
    <xf numFmtId="165" fontId="7" fillId="3" borderId="11" xfId="2" applyFont="1" applyFill="1" applyBorder="1" applyAlignment="1" applyProtection="1">
      <alignment horizontal="center"/>
      <protection locked="0"/>
    </xf>
    <xf numFmtId="165" fontId="0" fillId="0" borderId="11" xfId="2" applyFont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5" fontId="13" fillId="0" borderId="5" xfId="2" applyFont="1" applyBorder="1" applyAlignment="1" applyProtection="1">
      <alignment vertical="center"/>
      <protection hidden="1"/>
    </xf>
    <xf numFmtId="9" fontId="13" fillId="3" borderId="7" xfId="0" applyNumberFormat="1" applyFont="1" applyFill="1" applyBorder="1" applyAlignment="1">
      <alignment horizontal="center" vertical="center"/>
    </xf>
    <xf numFmtId="165" fontId="13" fillId="3" borderId="10" xfId="2" applyFont="1" applyFill="1" applyBorder="1" applyAlignment="1" applyProtection="1">
      <alignment vertical="center"/>
      <protection hidden="1"/>
    </xf>
    <xf numFmtId="165" fontId="0" fillId="0" borderId="0" xfId="2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1" fillId="2" borderId="8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9" fontId="19" fillId="3" borderId="6" xfId="0" applyNumberFormat="1" applyFont="1" applyFill="1" applyBorder="1" applyAlignment="1">
      <alignment horizontal="left" vertical="center"/>
    </xf>
    <xf numFmtId="0" fontId="9" fillId="3" borderId="6" xfId="0" applyFont="1" applyFill="1" applyBorder="1"/>
    <xf numFmtId="165" fontId="9" fillId="3" borderId="13" xfId="2" applyFont="1" applyFill="1" applyBorder="1" applyAlignment="1" applyProtection="1">
      <alignment horizontal="center"/>
      <protection locked="0"/>
    </xf>
    <xf numFmtId="165" fontId="9" fillId="3" borderId="10" xfId="2" applyFont="1" applyFill="1" applyBorder="1" applyAlignment="1">
      <alignment horizontal="center"/>
    </xf>
    <xf numFmtId="0" fontId="0" fillId="3" borderId="4" xfId="0" applyFill="1" applyBorder="1" applyProtection="1">
      <protection locked="0"/>
    </xf>
    <xf numFmtId="165" fontId="21" fillId="8" borderId="0" xfId="2" applyFont="1" applyFill="1" applyBorder="1" applyAlignment="1">
      <alignment vertical="center"/>
    </xf>
    <xf numFmtId="165" fontId="17" fillId="8" borderId="0" xfId="2" applyFont="1" applyFill="1" applyBorder="1" applyAlignment="1">
      <alignment vertical="center"/>
    </xf>
    <xf numFmtId="165" fontId="13" fillId="3" borderId="12" xfId="2" applyFont="1" applyFill="1" applyBorder="1" applyAlignment="1" applyProtection="1">
      <alignment vertical="center"/>
      <protection locked="0"/>
    </xf>
    <xf numFmtId="0" fontId="9" fillId="0" borderId="0" xfId="0" applyFont="1"/>
    <xf numFmtId="0" fontId="0" fillId="9" borderId="4" xfId="0" applyFill="1" applyBorder="1" applyProtection="1">
      <protection locked="0"/>
    </xf>
    <xf numFmtId="10" fontId="16" fillId="5" borderId="8" xfId="14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19" fillId="3" borderId="4" xfId="0" applyFont="1" applyFill="1" applyBorder="1" applyAlignment="1">
      <alignment vertical="center"/>
    </xf>
    <xf numFmtId="0" fontId="19" fillId="9" borderId="4" xfId="0" applyFont="1" applyFill="1" applyBorder="1" applyAlignment="1">
      <alignment vertical="center"/>
    </xf>
    <xf numFmtId="165" fontId="12" fillId="3" borderId="11" xfId="2" applyFont="1" applyFill="1" applyBorder="1" applyAlignment="1" applyProtection="1">
      <alignment horizontal="center" vertical="center"/>
      <protection locked="0"/>
    </xf>
    <xf numFmtId="165" fontId="24" fillId="8" borderId="0" xfId="2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/>
    <xf numFmtId="0" fontId="9" fillId="0" borderId="1" xfId="0" applyFont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0" fillId="9" borderId="0" xfId="0" applyFont="1" applyFill="1" applyBorder="1" applyAlignment="1">
      <alignment vertical="center" wrapText="1"/>
    </xf>
    <xf numFmtId="0" fontId="18" fillId="6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11" fillId="2" borderId="9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</cellXfs>
  <cellStyles count="20">
    <cellStyle name="Currency" xfId="2" builtinId="4"/>
    <cellStyle name="Euro" xfId="1"/>
    <cellStyle name="Moeda 3" xfId="3"/>
    <cellStyle name="Moeda 3 2" xfId="4"/>
    <cellStyle name="Moeda 4" xfId="5"/>
    <cellStyle name="Normal" xfId="0" builtinId="0"/>
    <cellStyle name="Normal 2" xfId="6"/>
    <cellStyle name="Normal 2 2" xfId="7"/>
    <cellStyle name="Normal 2 3" xfId="8"/>
    <cellStyle name="Normal 3 2" xfId="9"/>
    <cellStyle name="Normal 3 2 2" xfId="10"/>
    <cellStyle name="Normal 4" xfId="11"/>
    <cellStyle name="Normal 4 2" xfId="12"/>
    <cellStyle name="Normal 5" xfId="13"/>
    <cellStyle name="Percent" xfId="14" builtinId="5"/>
    <cellStyle name="Resultado 1" xfId="15"/>
    <cellStyle name="Separador de milhares 2" xfId="16"/>
    <cellStyle name="Vírgula 2" xfId="17"/>
    <cellStyle name="Vírgula 2 2" xfId="18"/>
    <cellStyle name="Vírgula 3" xfId="19"/>
  </cellStyles>
  <dxfs count="10">
    <dxf>
      <font>
        <color theme="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1"/>
      </font>
      <fill>
        <patternFill>
          <fgColor rgb="FF66FF33"/>
          <bgColor rgb="FF00FF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 tint="4.9989318521683403E-2"/>
      </font>
      <fill>
        <patternFill patternType="solid">
          <fgColor rgb="FF3EFA12"/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1" tint="4.9989318521683403E-2"/>
      </font>
      <fill>
        <gradientFill degree="90">
          <stop position="0">
            <color rgb="FF3EFA12"/>
          </stop>
          <stop position="1">
            <color rgb="FF3EFA12"/>
          </stop>
        </gradient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00"/>
      <color rgb="FF00FF00"/>
      <color rgb="FF66FF33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404550</xdr:colOff>
      <xdr:row>10</xdr:row>
      <xdr:rowOff>58198</xdr:rowOff>
    </xdr:from>
    <xdr:to>
      <xdr:col>1</xdr:col>
      <xdr:colOff>8655</xdr:colOff>
      <xdr:row>10</xdr:row>
      <xdr:rowOff>103917</xdr:rowOff>
    </xdr:to>
    <xdr:sp macro="" textlink="">
      <xdr:nvSpPr>
        <xdr:cNvPr id="16" name="Elipse 15"/>
        <xdr:cNvSpPr/>
      </xdr:nvSpPr>
      <xdr:spPr>
        <a:xfrm flipH="1">
          <a:off x="404550" y="1677448"/>
          <a:ext cx="45719" cy="45719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51964</xdr:colOff>
      <xdr:row>23</xdr:row>
      <xdr:rowOff>39853</xdr:rowOff>
    </xdr:from>
    <xdr:to>
      <xdr:col>3</xdr:col>
      <xdr:colOff>97683</xdr:colOff>
      <xdr:row>23</xdr:row>
      <xdr:rowOff>85572</xdr:rowOff>
    </xdr:to>
    <xdr:sp macro="" textlink="">
      <xdr:nvSpPr>
        <xdr:cNvPr id="25" name="Elipse 24"/>
        <xdr:cNvSpPr/>
      </xdr:nvSpPr>
      <xdr:spPr>
        <a:xfrm flipH="1" flipV="1">
          <a:off x="2337964" y="4109626"/>
          <a:ext cx="45719" cy="45719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25978</xdr:colOff>
      <xdr:row>21</xdr:row>
      <xdr:rowOff>173185</xdr:rowOff>
    </xdr:from>
    <xdr:to>
      <xdr:col>3</xdr:col>
      <xdr:colOff>1056409</xdr:colOff>
      <xdr:row>24</xdr:row>
      <xdr:rowOff>167826</xdr:rowOff>
    </xdr:to>
    <xdr:pic>
      <xdr:nvPicPr>
        <xdr:cNvPr id="29" name="Imagem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78" y="3835980"/>
          <a:ext cx="3377045" cy="592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404550</xdr:colOff>
      <xdr:row>10</xdr:row>
      <xdr:rowOff>81058</xdr:rowOff>
    </xdr:from>
    <xdr:to>
      <xdr:col>3</xdr:col>
      <xdr:colOff>74823</xdr:colOff>
      <xdr:row>23</xdr:row>
      <xdr:rowOff>39853</xdr:rowOff>
    </xdr:to>
    <xdr:cxnSp macro="">
      <xdr:nvCxnSpPr>
        <xdr:cNvPr id="4" name="Conector angulado 3"/>
        <xdr:cNvCxnSpPr>
          <a:stCxn id="25" idx="4"/>
          <a:endCxn id="16" idx="6"/>
        </xdr:cNvCxnSpPr>
      </xdr:nvCxnSpPr>
      <xdr:spPr>
        <a:xfrm rot="16200000" flipV="1">
          <a:off x="204005" y="1900853"/>
          <a:ext cx="2409318" cy="2008228"/>
        </a:xfrm>
        <a:prstGeom prst="bentConnector4">
          <a:avLst>
            <a:gd name="adj1" fmla="val 49526"/>
            <a:gd name="adj2" fmla="val 111383"/>
          </a:avLst>
        </a:prstGeom>
        <a:ln w="19050">
          <a:solidFill>
            <a:srgbClr val="FF0000">
              <a:alpha val="48000"/>
            </a:srgb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-0.249977111117893"/>
  </sheetPr>
  <dimension ref="A1:P37"/>
  <sheetViews>
    <sheetView showGridLines="0" showRowColHeaders="0" tabSelected="1" zoomScale="110" zoomScaleNormal="110" zoomScalePageLayoutView="110" workbookViewId="0">
      <selection activeCell="G11" sqref="G11"/>
    </sheetView>
  </sheetViews>
  <sheetFormatPr baseColWidth="10" defaultColWidth="0" defaultRowHeight="12" zeroHeight="1" x14ac:dyDescent="0"/>
  <cols>
    <col min="1" max="1" width="5" customWidth="1"/>
    <col min="2" max="2" width="30.1640625" customWidth="1"/>
    <col min="3" max="3" width="3.1640625" hidden="1" customWidth="1"/>
    <col min="4" max="4" width="16.33203125" customWidth="1"/>
    <col min="5" max="5" width="1" customWidth="1"/>
    <col min="6" max="6" width="25.33203125" customWidth="1"/>
    <col min="7" max="7" width="21.1640625" customWidth="1"/>
    <col min="8" max="8" width="1" customWidth="1"/>
    <col min="9" max="9" width="0.5" hidden="1" customWidth="1"/>
    <col min="10" max="10" width="25.33203125" customWidth="1"/>
    <col min="11" max="11" width="12.6640625" customWidth="1"/>
    <col min="12" max="12" width="21.5" bestFit="1" customWidth="1"/>
    <col min="13" max="13" width="1.6640625" customWidth="1"/>
    <col min="14" max="14" width="5" hidden="1" customWidth="1"/>
    <col min="15" max="15" width="2.83203125" hidden="1" customWidth="1"/>
    <col min="16" max="16" width="0" hidden="1" customWidth="1"/>
    <col min="17" max="16384" width="9.1640625" hidden="1"/>
  </cols>
  <sheetData>
    <row r="1" spans="1:16" ht="9" customHeight="1">
      <c r="H1" s="7"/>
    </row>
    <row r="2" spans="1:16" ht="12" customHeight="1">
      <c r="A2" s="67" t="s">
        <v>146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6" ht="4.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6" ht="12" hidden="1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6" ht="7.5" customHeight="1">
      <c r="H5" s="7"/>
    </row>
    <row r="6" spans="1:16" ht="18.75" customHeight="1">
      <c r="B6" s="71" t="s">
        <v>283</v>
      </c>
      <c r="C6" s="71"/>
      <c r="D6" s="71"/>
      <c r="E6" s="2"/>
      <c r="F6" s="71" t="s">
        <v>284</v>
      </c>
      <c r="G6" s="71"/>
      <c r="H6" s="48"/>
      <c r="I6" s="71" t="s">
        <v>285</v>
      </c>
      <c r="J6" s="71"/>
      <c r="K6" s="71"/>
      <c r="L6" s="71"/>
    </row>
    <row r="7" spans="1:16" ht="5.25" customHeight="1">
      <c r="H7" s="7"/>
    </row>
    <row r="8" spans="1:16" ht="5.25" customHeight="1" thickBot="1">
      <c r="H8" s="7"/>
    </row>
    <row r="9" spans="1:16" ht="17.25" customHeight="1" thickBot="1">
      <c r="B9" s="63" t="s">
        <v>137</v>
      </c>
      <c r="C9" s="65"/>
      <c r="D9" s="64"/>
      <c r="E9" s="23"/>
      <c r="F9" s="63" t="s">
        <v>140</v>
      </c>
      <c r="G9" s="64"/>
      <c r="H9" s="61"/>
      <c r="J9" s="68" t="s">
        <v>148</v>
      </c>
      <c r="K9" s="69"/>
      <c r="L9" s="70"/>
    </row>
    <row r="10" spans="1:16" ht="27" customHeight="1">
      <c r="B10" s="24" t="s">
        <v>141</v>
      </c>
      <c r="C10" s="25"/>
      <c r="D10" s="3" t="s">
        <v>135</v>
      </c>
      <c r="E10" s="23"/>
      <c r="F10" s="26" t="s">
        <v>301</v>
      </c>
      <c r="G10" s="3" t="s">
        <v>135</v>
      </c>
      <c r="H10" s="62"/>
      <c r="J10" s="55" t="s">
        <v>302</v>
      </c>
      <c r="K10" s="56" t="s">
        <v>144</v>
      </c>
      <c r="L10" s="57" t="s">
        <v>145</v>
      </c>
      <c r="P10" s="1"/>
    </row>
    <row r="11" spans="1:16" ht="12.75" customHeight="1">
      <c r="B11" s="35" t="s">
        <v>134</v>
      </c>
      <c r="C11" s="27"/>
      <c r="D11" s="44">
        <v>1000</v>
      </c>
      <c r="E11" s="23"/>
      <c r="F11" s="49" t="s">
        <v>287</v>
      </c>
      <c r="G11" s="19"/>
      <c r="H11" s="62"/>
      <c r="J11" s="41" t="s">
        <v>143</v>
      </c>
      <c r="K11" s="21"/>
      <c r="L11" s="16">
        <f>K11*5%</f>
        <v>0</v>
      </c>
    </row>
    <row r="12" spans="1:16" ht="13.5" customHeight="1">
      <c r="B12" s="36" t="s">
        <v>142</v>
      </c>
      <c r="C12" s="28"/>
      <c r="D12" s="29">
        <f>D11/0.7</f>
        <v>1428.5714285714287</v>
      </c>
      <c r="E12" s="23"/>
      <c r="F12" s="50" t="s">
        <v>290</v>
      </c>
      <c r="G12" s="20"/>
      <c r="H12" s="7"/>
      <c r="J12" s="46" t="s">
        <v>143</v>
      </c>
      <c r="K12" s="22"/>
      <c r="L12" s="4">
        <f>K12*5%</f>
        <v>0</v>
      </c>
    </row>
    <row r="13" spans="1:16" ht="14.25" customHeight="1" thickBot="1">
      <c r="B13" s="37" t="s">
        <v>303</v>
      </c>
      <c r="C13" s="30"/>
      <c r="D13" s="31">
        <f>D12*5%</f>
        <v>71.428571428571431</v>
      </c>
      <c r="E13" s="23"/>
      <c r="F13" s="49" t="s">
        <v>288</v>
      </c>
      <c r="G13" s="51"/>
      <c r="H13" s="8"/>
      <c r="J13" s="41" t="s">
        <v>143</v>
      </c>
      <c r="K13" s="21"/>
      <c r="L13" s="16">
        <f t="shared" ref="L13:L23" si="0">K13*5%</f>
        <v>0</v>
      </c>
    </row>
    <row r="14" spans="1:16" ht="15" customHeight="1">
      <c r="B14" s="23"/>
      <c r="C14" s="23"/>
      <c r="D14" s="32"/>
      <c r="E14" s="23"/>
      <c r="F14" s="50" t="s">
        <v>289</v>
      </c>
      <c r="G14" s="20"/>
      <c r="H14" s="9"/>
      <c r="J14" s="46" t="s">
        <v>143</v>
      </c>
      <c r="K14" s="22"/>
      <c r="L14" s="4">
        <f t="shared" si="0"/>
        <v>0</v>
      </c>
    </row>
    <row r="15" spans="1:16" ht="15" customHeight="1">
      <c r="B15" s="33"/>
      <c r="C15" s="33"/>
      <c r="D15" s="33"/>
      <c r="E15" s="23"/>
      <c r="F15" s="49" t="s">
        <v>291</v>
      </c>
      <c r="G15" s="19"/>
      <c r="H15" s="10"/>
      <c r="J15" s="41" t="s">
        <v>143</v>
      </c>
      <c r="K15" s="21"/>
      <c r="L15" s="16">
        <f t="shared" si="0"/>
        <v>0</v>
      </c>
    </row>
    <row r="16" spans="1:16" ht="15" customHeight="1">
      <c r="B16" s="33"/>
      <c r="C16" s="33"/>
      <c r="D16" s="33"/>
      <c r="E16" s="23"/>
      <c r="F16" s="50" t="s">
        <v>292</v>
      </c>
      <c r="G16" s="20"/>
      <c r="H16" s="10"/>
      <c r="J16" s="46" t="s">
        <v>143</v>
      </c>
      <c r="K16" s="22"/>
      <c r="L16" s="4">
        <f t="shared" si="0"/>
        <v>0</v>
      </c>
    </row>
    <row r="17" spans="1:12" ht="15" customHeight="1">
      <c r="B17" s="53" t="s">
        <v>298</v>
      </c>
      <c r="C17" s="23"/>
      <c r="D17" s="23"/>
      <c r="E17" s="23"/>
      <c r="F17" s="49" t="s">
        <v>293</v>
      </c>
      <c r="G17" s="19"/>
      <c r="H17" s="10"/>
      <c r="J17" s="41" t="s">
        <v>143</v>
      </c>
      <c r="K17" s="21"/>
      <c r="L17" s="16">
        <f t="shared" si="0"/>
        <v>0</v>
      </c>
    </row>
    <row r="18" spans="1:12" ht="15" customHeight="1">
      <c r="B18" s="23"/>
      <c r="C18" s="23"/>
      <c r="D18" s="23"/>
      <c r="E18" s="23"/>
      <c r="F18" s="50" t="s">
        <v>294</v>
      </c>
      <c r="G18" s="20"/>
      <c r="H18" s="10"/>
      <c r="J18" s="46" t="s">
        <v>143</v>
      </c>
      <c r="K18" s="22"/>
      <c r="L18" s="4">
        <f t="shared" si="0"/>
        <v>0</v>
      </c>
    </row>
    <row r="19" spans="1:12" ht="15" customHeight="1">
      <c r="B19" s="23"/>
      <c r="C19" s="23"/>
      <c r="D19" s="23"/>
      <c r="E19" s="23"/>
      <c r="F19" s="49" t="s">
        <v>295</v>
      </c>
      <c r="G19" s="19"/>
      <c r="H19" s="11"/>
      <c r="J19" s="41" t="s">
        <v>143</v>
      </c>
      <c r="K19" s="21"/>
      <c r="L19" s="16">
        <f t="shared" si="0"/>
        <v>0</v>
      </c>
    </row>
    <row r="20" spans="1:12" ht="15" customHeight="1">
      <c r="B20" s="23"/>
      <c r="C20" s="23"/>
      <c r="D20" s="23"/>
      <c r="E20" s="23"/>
      <c r="F20" s="50" t="s">
        <v>296</v>
      </c>
      <c r="G20" s="20"/>
      <c r="H20" s="11"/>
      <c r="J20" s="46" t="s">
        <v>143</v>
      </c>
      <c r="K20" s="22"/>
      <c r="L20" s="4">
        <f t="shared" si="0"/>
        <v>0</v>
      </c>
    </row>
    <row r="21" spans="1:12" ht="15" customHeight="1">
      <c r="B21" s="23"/>
      <c r="C21" s="23"/>
      <c r="D21" s="23"/>
      <c r="E21" s="23"/>
      <c r="F21" s="49" t="s">
        <v>299</v>
      </c>
      <c r="G21" s="19"/>
      <c r="H21" s="11"/>
      <c r="J21" s="41" t="s">
        <v>143</v>
      </c>
      <c r="K21" s="21"/>
      <c r="L21" s="16">
        <f t="shared" si="0"/>
        <v>0</v>
      </c>
    </row>
    <row r="22" spans="1:12" ht="15" customHeight="1">
      <c r="A22" s="54" t="s">
        <v>286</v>
      </c>
      <c r="B22" s="23"/>
      <c r="C22" s="23"/>
      <c r="D22" s="23"/>
      <c r="E22" s="23"/>
      <c r="F22" s="50" t="s">
        <v>300</v>
      </c>
      <c r="G22" s="20"/>
      <c r="H22" s="11"/>
      <c r="J22" s="46" t="s">
        <v>143</v>
      </c>
      <c r="K22" s="22"/>
      <c r="L22" s="4">
        <f t="shared" si="0"/>
        <v>0</v>
      </c>
    </row>
    <row r="23" spans="1:12" ht="17.25" customHeight="1" thickBot="1">
      <c r="B23" s="23"/>
      <c r="C23" s="23"/>
      <c r="D23" s="23"/>
      <c r="E23" s="23"/>
      <c r="F23" s="18" t="s">
        <v>136</v>
      </c>
      <c r="G23" s="17">
        <f>SUM(G11:G21)</f>
        <v>0</v>
      </c>
      <c r="H23" s="11"/>
      <c r="J23" s="38" t="s">
        <v>147</v>
      </c>
      <c r="K23" s="39">
        <f>SUM(K11:K22)</f>
        <v>0</v>
      </c>
      <c r="L23" s="40">
        <f t="shared" si="0"/>
        <v>0</v>
      </c>
    </row>
    <row r="24" spans="1:12" ht="15" customHeight="1" thickBot="1">
      <c r="F24" s="6" t="s">
        <v>139</v>
      </c>
      <c r="G24" s="47">
        <f>ROUNDDOWN((G23/D12),2)</f>
        <v>0</v>
      </c>
      <c r="H24" s="11"/>
    </row>
    <row r="25" spans="1:12" ht="27" customHeight="1" thickBot="1">
      <c r="F25" s="5" t="s">
        <v>138</v>
      </c>
      <c r="G25" s="34" t="str">
        <f>IF(G24&gt;=35%,"NÃO","SIM")</f>
        <v>SIM</v>
      </c>
      <c r="H25" s="12"/>
      <c r="I25" s="42">
        <f>$D$13-(SUM($L$11:$L$22))</f>
        <v>71.428571428571431</v>
      </c>
      <c r="J25" s="59" t="s">
        <v>297</v>
      </c>
      <c r="K25" s="59"/>
      <c r="L25" s="52">
        <f>IF(G25="NÃO","NULO",($D$13-(SUM($L$11:$L$22))))</f>
        <v>71.428571428571431</v>
      </c>
    </row>
    <row r="26" spans="1:12" ht="7.5" customHeight="1">
      <c r="G26" s="58"/>
      <c r="H26" s="13"/>
      <c r="I26" s="43">
        <f>$D$13-(SUM($L$11:$L$22))</f>
        <v>71.428571428571431</v>
      </c>
    </row>
    <row r="27" spans="1:12" ht="15" customHeight="1">
      <c r="F27" s="66" t="str">
        <f>IF(G25="NÃO","Comprometimento MAIOR que 35%. Operação NÃO poderá ser realizada","Comprometimento MENOR que 35%. Veja agora se ele possui margem de cartão disponível")</f>
        <v>Comprometimento MENOR que 35%. Veja agora se ele possui margem de cartão disponível</v>
      </c>
      <c r="G27" s="66"/>
      <c r="H27" s="8"/>
      <c r="I27" s="42">
        <f>$D$13-(SUM($L$11:$L$22))</f>
        <v>71.428571428571431</v>
      </c>
      <c r="J27" s="60" t="str">
        <f>IF(L25="NULO","OPERAÇÃO NÃO LIBERADA",(IF(L25&lt;25,"CLIENTE COM MARGEM NEGATIVA OU ABAIXO DO LIMITE OPERACIONAL (R$ 25,00)","CLIENTE COM MARGEM POSITIVA")))</f>
        <v>CLIENTE COM MARGEM POSITIVA</v>
      </c>
      <c r="K27" s="60"/>
      <c r="L27" s="60"/>
    </row>
    <row r="28" spans="1:12" ht="15" customHeight="1">
      <c r="F28" s="66"/>
      <c r="G28" s="66"/>
      <c r="H28" s="7"/>
      <c r="J28" s="60"/>
      <c r="K28" s="60"/>
      <c r="L28" s="60"/>
    </row>
    <row r="29" spans="1:12" ht="15" customHeight="1">
      <c r="B29" s="45"/>
      <c r="H29" s="14"/>
    </row>
    <row r="30" spans="1:12" ht="15" hidden="1" customHeight="1">
      <c r="H30" s="14"/>
    </row>
    <row r="31" spans="1:12" ht="15" hidden="1" customHeight="1">
      <c r="H31" s="7"/>
    </row>
    <row r="32" spans="1:12" ht="15" hidden="1" customHeight="1">
      <c r="H32" s="15"/>
    </row>
    <row r="33" spans="2:8" ht="15" hidden="1" customHeight="1">
      <c r="H33" s="15"/>
    </row>
    <row r="34" spans="2:8" hidden="1">
      <c r="H34" s="7"/>
    </row>
    <row r="35" spans="2:8" hidden="1">
      <c r="H35" s="7"/>
    </row>
    <row r="36" spans="2:8" hidden="1"/>
    <row r="37" spans="2:8" hidden="1">
      <c r="B37" s="45"/>
    </row>
  </sheetData>
  <sheetProtection password="C0A6" sheet="1" objects="1" scenarios="1" selectLockedCells="1"/>
  <mergeCells count="11">
    <mergeCell ref="A2:M4"/>
    <mergeCell ref="J9:L9"/>
    <mergeCell ref="B6:D6"/>
    <mergeCell ref="F6:G6"/>
    <mergeCell ref="I6:L6"/>
    <mergeCell ref="J25:K25"/>
    <mergeCell ref="J27:L28"/>
    <mergeCell ref="H9:H11"/>
    <mergeCell ref="F9:G9"/>
    <mergeCell ref="B9:D9"/>
    <mergeCell ref="F27:G28"/>
  </mergeCells>
  <conditionalFormatting sqref="H27 G25">
    <cfRule type="containsText" dxfId="9" priority="42" stopIfTrue="1" operator="containsText" text="NÃO">
      <formula>NOT(ISERROR(SEARCH("NÃO",G25)))</formula>
    </cfRule>
    <cfRule type="containsText" dxfId="8" priority="43" operator="containsText" text="SIM">
      <formula>NOT(ISERROR(SEARCH("SIM",G25)))</formula>
    </cfRule>
  </conditionalFormatting>
  <conditionalFormatting sqref="L25">
    <cfRule type="containsText" dxfId="7" priority="1" operator="containsText" text="NULO">
      <formula>NOT(ISERROR(SEARCH("NULO",L25)))</formula>
    </cfRule>
    <cfRule type="cellIs" dxfId="6" priority="5" operator="lessThan">
      <formula>25</formula>
    </cfRule>
    <cfRule type="cellIs" dxfId="5" priority="34" stopIfTrue="1" operator="greaterThanOrEqual">
      <formula>25</formula>
    </cfRule>
    <cfRule type="cellIs" dxfId="4" priority="41" operator="lessThan">
      <formula>25</formula>
    </cfRule>
  </conditionalFormatting>
  <conditionalFormatting sqref="J27:L28">
    <cfRule type="containsText" dxfId="3" priority="2" operator="containsText" text="OPERAÇÃO NÃO LIBERADA">
      <formula>NOT(ISERROR(SEARCH("OPERAÇÃO NÃO LIBERADA",J27)))</formula>
    </cfRule>
    <cfRule type="containsText" dxfId="2" priority="31" operator="containsText" text="CLIENTE COM MARGEM POSITIVA">
      <formula>NOT(ISERROR(SEARCH("CLIENTE COM MARGEM POSITIVA",J27)))</formula>
    </cfRule>
  </conditionalFormatting>
  <conditionalFormatting sqref="I25:I27">
    <cfRule type="cellIs" dxfId="1" priority="4" operator="lessThan">
      <formula>25</formula>
    </cfRule>
  </conditionalFormatting>
  <conditionalFormatting sqref="F27">
    <cfRule type="containsText" dxfId="0" priority="3" operator="containsText" text="MAIOR">
      <formula>NOT(ISERROR(SEARCH("MAIOR",F27)))</formula>
    </cfRule>
  </conditionalFormatting>
  <pageMargins left="0.51181102362204722" right="0.51181102362204722" top="0.78740157480314965" bottom="0.78740157480314965" header="0.31496062992125984" footer="0.31496062992125984"/>
  <pageSetup paperSize="9" orientation="landscape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'lista de Verbas Variáveis'!$A$1:$A$147</xm:f>
          </x14:formula1>
          <xm:sqref>J11:J22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47"/>
  <sheetViews>
    <sheetView topLeftCell="A120" zoomScale="110" zoomScaleNormal="110" zoomScalePageLayoutView="110" workbookViewId="0">
      <selection activeCell="B1" sqref="B1:B147"/>
    </sheetView>
  </sheetViews>
  <sheetFormatPr baseColWidth="10" defaultColWidth="8.83203125" defaultRowHeight="12" x14ac:dyDescent="0"/>
  <cols>
    <col min="1" max="1" width="4.6640625" customWidth="1"/>
    <col min="2" max="2" width="58.1640625" customWidth="1"/>
  </cols>
  <sheetData>
    <row r="1" spans="2:2">
      <c r="B1" s="1" t="s">
        <v>143</v>
      </c>
    </row>
    <row r="2" spans="2:2">
      <c r="B2" t="s">
        <v>0</v>
      </c>
    </row>
    <row r="3" spans="2:2">
      <c r="B3" t="s">
        <v>1</v>
      </c>
    </row>
    <row r="4" spans="2:2">
      <c r="B4" t="s">
        <v>2</v>
      </c>
    </row>
    <row r="5" spans="2:2">
      <c r="B5" t="s">
        <v>3</v>
      </c>
    </row>
    <row r="6" spans="2:2">
      <c r="B6" t="s">
        <v>4</v>
      </c>
    </row>
    <row r="7" spans="2:2">
      <c r="B7" t="s">
        <v>5</v>
      </c>
    </row>
    <row r="8" spans="2:2">
      <c r="B8" t="s">
        <v>6</v>
      </c>
    </row>
    <row r="9" spans="2:2">
      <c r="B9" t="s">
        <v>7</v>
      </c>
    </row>
    <row r="10" spans="2:2">
      <c r="B10" t="s">
        <v>8</v>
      </c>
    </row>
    <row r="11" spans="2:2">
      <c r="B11" t="s">
        <v>9</v>
      </c>
    </row>
    <row r="12" spans="2:2">
      <c r="B12" t="s">
        <v>10</v>
      </c>
    </row>
    <row r="13" spans="2:2">
      <c r="B13" t="s">
        <v>11</v>
      </c>
    </row>
    <row r="14" spans="2:2">
      <c r="B14" t="s">
        <v>12</v>
      </c>
    </row>
    <row r="15" spans="2:2">
      <c r="B15" t="s">
        <v>13</v>
      </c>
    </row>
    <row r="16" spans="2:2">
      <c r="B16" t="s">
        <v>14</v>
      </c>
    </row>
    <row r="17" spans="2:2">
      <c r="B17" t="s">
        <v>15</v>
      </c>
    </row>
    <row r="18" spans="2:2">
      <c r="B18" t="s">
        <v>16</v>
      </c>
    </row>
    <row r="19" spans="2:2">
      <c r="B19" t="s">
        <v>17</v>
      </c>
    </row>
    <row r="20" spans="2:2">
      <c r="B20" t="s">
        <v>18</v>
      </c>
    </row>
    <row r="21" spans="2:2">
      <c r="B21" t="s">
        <v>19</v>
      </c>
    </row>
    <row r="22" spans="2:2">
      <c r="B22" t="s">
        <v>20</v>
      </c>
    </row>
    <row r="23" spans="2:2">
      <c r="B23" t="s">
        <v>21</v>
      </c>
    </row>
    <row r="24" spans="2:2">
      <c r="B24" t="s">
        <v>22</v>
      </c>
    </row>
    <row r="25" spans="2:2">
      <c r="B25" t="s">
        <v>23</v>
      </c>
    </row>
    <row r="26" spans="2:2">
      <c r="B26" t="s">
        <v>24</v>
      </c>
    </row>
    <row r="27" spans="2:2">
      <c r="B27" t="s">
        <v>25</v>
      </c>
    </row>
    <row r="28" spans="2:2">
      <c r="B28" t="s">
        <v>26</v>
      </c>
    </row>
    <row r="29" spans="2:2">
      <c r="B29" t="s">
        <v>27</v>
      </c>
    </row>
    <row r="30" spans="2:2">
      <c r="B30" t="s">
        <v>28</v>
      </c>
    </row>
    <row r="31" spans="2:2">
      <c r="B31" t="s">
        <v>29</v>
      </c>
    </row>
    <row r="32" spans="2:2">
      <c r="B32" t="s">
        <v>30</v>
      </c>
    </row>
    <row r="33" spans="2:2">
      <c r="B33" t="s">
        <v>31</v>
      </c>
    </row>
    <row r="34" spans="2:2">
      <c r="B34" t="s">
        <v>32</v>
      </c>
    </row>
    <row r="35" spans="2:2">
      <c r="B35" t="s">
        <v>33</v>
      </c>
    </row>
    <row r="36" spans="2:2">
      <c r="B36" t="s">
        <v>34</v>
      </c>
    </row>
    <row r="37" spans="2:2">
      <c r="B37" t="s">
        <v>35</v>
      </c>
    </row>
    <row r="38" spans="2:2">
      <c r="B38" t="s">
        <v>36</v>
      </c>
    </row>
    <row r="39" spans="2:2">
      <c r="B39" t="s">
        <v>37</v>
      </c>
    </row>
    <row r="40" spans="2:2">
      <c r="B40" t="s">
        <v>37</v>
      </c>
    </row>
    <row r="41" spans="2:2">
      <c r="B41" t="s">
        <v>37</v>
      </c>
    </row>
    <row r="42" spans="2:2">
      <c r="B42" t="s">
        <v>38</v>
      </c>
    </row>
    <row r="43" spans="2:2">
      <c r="B43" t="s">
        <v>38</v>
      </c>
    </row>
    <row r="44" spans="2:2">
      <c r="B44" t="s">
        <v>39</v>
      </c>
    </row>
    <row r="45" spans="2:2">
      <c r="B45" t="s">
        <v>39</v>
      </c>
    </row>
    <row r="46" spans="2:2">
      <c r="B46" t="s">
        <v>40</v>
      </c>
    </row>
    <row r="47" spans="2:2">
      <c r="B47" t="s">
        <v>41</v>
      </c>
    </row>
    <row r="48" spans="2:2">
      <c r="B48" t="s">
        <v>42</v>
      </c>
    </row>
    <row r="49" spans="2:2">
      <c r="B49" t="s">
        <v>43</v>
      </c>
    </row>
    <row r="50" spans="2:2">
      <c r="B50" t="s">
        <v>44</v>
      </c>
    </row>
    <row r="51" spans="2:2">
      <c r="B51" t="s">
        <v>45</v>
      </c>
    </row>
    <row r="52" spans="2:2">
      <c r="B52" t="s">
        <v>46</v>
      </c>
    </row>
    <row r="53" spans="2:2">
      <c r="B53" t="s">
        <v>47</v>
      </c>
    </row>
    <row r="54" spans="2:2">
      <c r="B54" t="s">
        <v>48</v>
      </c>
    </row>
    <row r="55" spans="2:2">
      <c r="B55" t="s">
        <v>49</v>
      </c>
    </row>
    <row r="56" spans="2:2">
      <c r="B56" t="s">
        <v>50</v>
      </c>
    </row>
    <row r="57" spans="2:2">
      <c r="B57" t="s">
        <v>51</v>
      </c>
    </row>
    <row r="58" spans="2:2">
      <c r="B58" t="s">
        <v>52</v>
      </c>
    </row>
    <row r="59" spans="2:2">
      <c r="B59" t="s">
        <v>53</v>
      </c>
    </row>
    <row r="60" spans="2:2">
      <c r="B60" t="s">
        <v>53</v>
      </c>
    </row>
    <row r="61" spans="2:2">
      <c r="B61" t="s">
        <v>54</v>
      </c>
    </row>
    <row r="62" spans="2:2">
      <c r="B62" t="s">
        <v>55</v>
      </c>
    </row>
    <row r="63" spans="2:2">
      <c r="B63" t="s">
        <v>56</v>
      </c>
    </row>
    <row r="64" spans="2:2">
      <c r="B64" t="s">
        <v>57</v>
      </c>
    </row>
    <row r="65" spans="2:2">
      <c r="B65" t="s">
        <v>58</v>
      </c>
    </row>
    <row r="66" spans="2:2">
      <c r="B66" t="s">
        <v>59</v>
      </c>
    </row>
    <row r="67" spans="2:2">
      <c r="B67" t="s">
        <v>59</v>
      </c>
    </row>
    <row r="68" spans="2:2">
      <c r="B68" t="s">
        <v>60</v>
      </c>
    </row>
    <row r="69" spans="2:2">
      <c r="B69" t="s">
        <v>61</v>
      </c>
    </row>
    <row r="70" spans="2:2">
      <c r="B70" t="s">
        <v>61</v>
      </c>
    </row>
    <row r="71" spans="2:2">
      <c r="B71" t="s">
        <v>62</v>
      </c>
    </row>
    <row r="72" spans="2:2">
      <c r="B72" t="s">
        <v>63</v>
      </c>
    </row>
    <row r="73" spans="2:2">
      <c r="B73" t="s">
        <v>64</v>
      </c>
    </row>
    <row r="74" spans="2:2">
      <c r="B74" t="s">
        <v>65</v>
      </c>
    </row>
    <row r="75" spans="2:2">
      <c r="B75" t="s">
        <v>65</v>
      </c>
    </row>
    <row r="76" spans="2:2">
      <c r="B76" t="s">
        <v>66</v>
      </c>
    </row>
    <row r="77" spans="2:2">
      <c r="B77" t="s">
        <v>66</v>
      </c>
    </row>
    <row r="78" spans="2:2">
      <c r="B78" t="s">
        <v>67</v>
      </c>
    </row>
    <row r="79" spans="2:2">
      <c r="B79" t="s">
        <v>67</v>
      </c>
    </row>
    <row r="80" spans="2:2">
      <c r="B80" t="s">
        <v>68</v>
      </c>
    </row>
    <row r="81" spans="2:2">
      <c r="B81" t="s">
        <v>69</v>
      </c>
    </row>
    <row r="82" spans="2:2">
      <c r="B82" t="s">
        <v>70</v>
      </c>
    </row>
    <row r="83" spans="2:2">
      <c r="B83" t="s">
        <v>71</v>
      </c>
    </row>
    <row r="84" spans="2:2">
      <c r="B84" t="s">
        <v>72</v>
      </c>
    </row>
    <row r="85" spans="2:2">
      <c r="B85" t="s">
        <v>73</v>
      </c>
    </row>
    <row r="86" spans="2:2">
      <c r="B86" t="s">
        <v>74</v>
      </c>
    </row>
    <row r="87" spans="2:2">
      <c r="B87" t="s">
        <v>75</v>
      </c>
    </row>
    <row r="88" spans="2:2">
      <c r="B88" t="s">
        <v>76</v>
      </c>
    </row>
    <row r="89" spans="2:2">
      <c r="B89" t="s">
        <v>77</v>
      </c>
    </row>
    <row r="90" spans="2:2">
      <c r="B90" t="s">
        <v>78</v>
      </c>
    </row>
    <row r="91" spans="2:2">
      <c r="B91" t="s">
        <v>79</v>
      </c>
    </row>
    <row r="92" spans="2:2">
      <c r="B92" t="s">
        <v>80</v>
      </c>
    </row>
    <row r="93" spans="2:2">
      <c r="B93" t="s">
        <v>81</v>
      </c>
    </row>
    <row r="94" spans="2:2">
      <c r="B94" t="s">
        <v>82</v>
      </c>
    </row>
    <row r="95" spans="2:2">
      <c r="B95" t="s">
        <v>83</v>
      </c>
    </row>
    <row r="96" spans="2:2">
      <c r="B96" t="s">
        <v>84</v>
      </c>
    </row>
    <row r="97" spans="2:2">
      <c r="B97" t="s">
        <v>85</v>
      </c>
    </row>
    <row r="98" spans="2:2">
      <c r="B98" t="s">
        <v>86</v>
      </c>
    </row>
    <row r="99" spans="2:2">
      <c r="B99" t="s">
        <v>87</v>
      </c>
    </row>
    <row r="100" spans="2:2">
      <c r="B100" t="s">
        <v>88</v>
      </c>
    </row>
    <row r="101" spans="2:2">
      <c r="B101" t="s">
        <v>89</v>
      </c>
    </row>
    <row r="102" spans="2:2">
      <c r="B102" t="s">
        <v>90</v>
      </c>
    </row>
    <row r="103" spans="2:2">
      <c r="B103" t="s">
        <v>91</v>
      </c>
    </row>
    <row r="104" spans="2:2">
      <c r="B104" t="s">
        <v>92</v>
      </c>
    </row>
    <row r="105" spans="2:2">
      <c r="B105" t="s">
        <v>93</v>
      </c>
    </row>
    <row r="106" spans="2:2">
      <c r="B106" t="s">
        <v>94</v>
      </c>
    </row>
    <row r="107" spans="2:2">
      <c r="B107" t="s">
        <v>95</v>
      </c>
    </row>
    <row r="108" spans="2:2">
      <c r="B108" t="s">
        <v>96</v>
      </c>
    </row>
    <row r="109" spans="2:2">
      <c r="B109" t="s">
        <v>97</v>
      </c>
    </row>
    <row r="110" spans="2:2">
      <c r="B110" t="s">
        <v>98</v>
      </c>
    </row>
    <row r="111" spans="2:2">
      <c r="B111" t="s">
        <v>99</v>
      </c>
    </row>
    <row r="112" spans="2:2">
      <c r="B112" t="s">
        <v>100</v>
      </c>
    </row>
    <row r="113" spans="2:2">
      <c r="B113" t="s">
        <v>96</v>
      </c>
    </row>
    <row r="114" spans="2:2">
      <c r="B114" t="s">
        <v>101</v>
      </c>
    </row>
    <row r="115" spans="2:2">
      <c r="B115" t="s">
        <v>102</v>
      </c>
    </row>
    <row r="116" spans="2:2">
      <c r="B116" t="s">
        <v>103</v>
      </c>
    </row>
    <row r="117" spans="2:2">
      <c r="B117" t="s">
        <v>104</v>
      </c>
    </row>
    <row r="118" spans="2:2">
      <c r="B118" t="s">
        <v>105</v>
      </c>
    </row>
    <row r="119" spans="2:2">
      <c r="B119" t="s">
        <v>106</v>
      </c>
    </row>
    <row r="120" spans="2:2">
      <c r="B120" t="s">
        <v>107</v>
      </c>
    </row>
    <row r="121" spans="2:2">
      <c r="B121" t="s">
        <v>108</v>
      </c>
    </row>
    <row r="122" spans="2:2">
      <c r="B122" t="s">
        <v>109</v>
      </c>
    </row>
    <row r="123" spans="2:2">
      <c r="B123" t="s">
        <v>110</v>
      </c>
    </row>
    <row r="124" spans="2:2">
      <c r="B124" t="s">
        <v>111</v>
      </c>
    </row>
    <row r="125" spans="2:2">
      <c r="B125" t="s">
        <v>112</v>
      </c>
    </row>
    <row r="126" spans="2:2">
      <c r="B126" t="s">
        <v>113</v>
      </c>
    </row>
    <row r="127" spans="2:2">
      <c r="B127" t="s">
        <v>114</v>
      </c>
    </row>
    <row r="128" spans="2:2">
      <c r="B128" t="s">
        <v>115</v>
      </c>
    </row>
    <row r="129" spans="2:2">
      <c r="B129" t="s">
        <v>116</v>
      </c>
    </row>
    <row r="130" spans="2:2">
      <c r="B130" t="s">
        <v>117</v>
      </c>
    </row>
    <row r="131" spans="2:2">
      <c r="B131" t="s">
        <v>118</v>
      </c>
    </row>
    <row r="132" spans="2:2">
      <c r="B132" t="s">
        <v>119</v>
      </c>
    </row>
    <row r="133" spans="2:2">
      <c r="B133" t="s">
        <v>120</v>
      </c>
    </row>
    <row r="134" spans="2:2">
      <c r="B134" t="s">
        <v>121</v>
      </c>
    </row>
    <row r="135" spans="2:2">
      <c r="B135" t="s">
        <v>122</v>
      </c>
    </row>
    <row r="136" spans="2:2">
      <c r="B136" t="s">
        <v>123</v>
      </c>
    </row>
    <row r="137" spans="2:2">
      <c r="B137" t="s">
        <v>124</v>
      </c>
    </row>
    <row r="138" spans="2:2">
      <c r="B138" t="s">
        <v>125</v>
      </c>
    </row>
    <row r="139" spans="2:2">
      <c r="B139" t="s">
        <v>126</v>
      </c>
    </row>
    <row r="140" spans="2:2">
      <c r="B140" t="s">
        <v>127</v>
      </c>
    </row>
    <row r="141" spans="2:2">
      <c r="B141" t="s">
        <v>127</v>
      </c>
    </row>
    <row r="142" spans="2:2">
      <c r="B142" t="s">
        <v>128</v>
      </c>
    </row>
    <row r="143" spans="2:2">
      <c r="B143" t="s">
        <v>129</v>
      </c>
    </row>
    <row r="144" spans="2:2">
      <c r="B144" t="s">
        <v>130</v>
      </c>
    </row>
    <row r="145" spans="2:2">
      <c r="B145" t="s">
        <v>131</v>
      </c>
    </row>
    <row r="146" spans="2:2">
      <c r="B146" t="s">
        <v>132</v>
      </c>
    </row>
    <row r="147" spans="2:2">
      <c r="B147" t="s">
        <v>133</v>
      </c>
    </row>
  </sheetData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A147"/>
  <sheetViews>
    <sheetView workbookViewId="0">
      <selection activeCell="A12" sqref="A12"/>
    </sheetView>
  </sheetViews>
  <sheetFormatPr baseColWidth="10" defaultColWidth="8.83203125" defaultRowHeight="12" x14ac:dyDescent="0"/>
  <cols>
    <col min="1" max="1" width="44.83203125" customWidth="1"/>
    <col min="2" max="2" width="12" bestFit="1" customWidth="1"/>
  </cols>
  <sheetData>
    <row r="1" spans="1:1">
      <c r="A1" s="1" t="s">
        <v>143</v>
      </c>
    </row>
    <row r="2" spans="1:1">
      <c r="A2" t="s">
        <v>149</v>
      </c>
    </row>
    <row r="3" spans="1:1">
      <c r="A3" t="s">
        <v>150</v>
      </c>
    </row>
    <row r="4" spans="1:1">
      <c r="A4" t="s">
        <v>151</v>
      </c>
    </row>
    <row r="5" spans="1:1">
      <c r="A5" t="s">
        <v>152</v>
      </c>
    </row>
    <row r="6" spans="1:1">
      <c r="A6" t="s">
        <v>153</v>
      </c>
    </row>
    <row r="7" spans="1:1">
      <c r="A7" t="s">
        <v>154</v>
      </c>
    </row>
    <row r="8" spans="1:1">
      <c r="A8" t="s">
        <v>155</v>
      </c>
    </row>
    <row r="9" spans="1:1">
      <c r="A9" t="s">
        <v>156</v>
      </c>
    </row>
    <row r="10" spans="1:1">
      <c r="A10" t="s">
        <v>157</v>
      </c>
    </row>
    <row r="11" spans="1:1">
      <c r="A11" t="s">
        <v>158</v>
      </c>
    </row>
    <row r="12" spans="1:1">
      <c r="A12" t="s">
        <v>159</v>
      </c>
    </row>
    <row r="13" spans="1:1">
      <c r="A13" t="s">
        <v>160</v>
      </c>
    </row>
    <row r="14" spans="1:1">
      <c r="A14" t="s">
        <v>161</v>
      </c>
    </row>
    <row r="15" spans="1:1">
      <c r="A15" t="s">
        <v>162</v>
      </c>
    </row>
    <row r="16" spans="1:1">
      <c r="A16" t="s">
        <v>163</v>
      </c>
    </row>
    <row r="17" spans="1:1">
      <c r="A17" t="s">
        <v>164</v>
      </c>
    </row>
    <row r="18" spans="1:1">
      <c r="A18" t="s">
        <v>165</v>
      </c>
    </row>
    <row r="19" spans="1:1">
      <c r="A19" t="s">
        <v>166</v>
      </c>
    </row>
    <row r="20" spans="1:1">
      <c r="A20" t="s">
        <v>167</v>
      </c>
    </row>
    <row r="21" spans="1:1">
      <c r="A21" t="s">
        <v>168</v>
      </c>
    </row>
    <row r="22" spans="1:1">
      <c r="A22" t="s">
        <v>169</v>
      </c>
    </row>
    <row r="23" spans="1:1">
      <c r="A23" t="s">
        <v>170</v>
      </c>
    </row>
    <row r="24" spans="1:1">
      <c r="A24" t="s">
        <v>171</v>
      </c>
    </row>
    <row r="25" spans="1:1">
      <c r="A25" t="s">
        <v>172</v>
      </c>
    </row>
    <row r="26" spans="1:1">
      <c r="A26" t="s">
        <v>173</v>
      </c>
    </row>
    <row r="27" spans="1:1">
      <c r="A27" t="s">
        <v>174</v>
      </c>
    </row>
    <row r="28" spans="1:1">
      <c r="A28" t="s">
        <v>175</v>
      </c>
    </row>
    <row r="29" spans="1:1">
      <c r="A29" t="s">
        <v>176</v>
      </c>
    </row>
    <row r="30" spans="1:1">
      <c r="A30" t="s">
        <v>177</v>
      </c>
    </row>
    <row r="31" spans="1:1">
      <c r="A31" t="s">
        <v>178</v>
      </c>
    </row>
    <row r="32" spans="1:1">
      <c r="A32" t="s">
        <v>179</v>
      </c>
    </row>
    <row r="33" spans="1:1">
      <c r="A33" t="s">
        <v>180</v>
      </c>
    </row>
    <row r="34" spans="1:1">
      <c r="A34" t="s">
        <v>181</v>
      </c>
    </row>
    <row r="35" spans="1:1">
      <c r="A35" t="s">
        <v>182</v>
      </c>
    </row>
    <row r="36" spans="1:1">
      <c r="A36" t="s">
        <v>183</v>
      </c>
    </row>
    <row r="37" spans="1:1">
      <c r="A37" t="s">
        <v>184</v>
      </c>
    </row>
    <row r="38" spans="1:1">
      <c r="A38" t="s">
        <v>185</v>
      </c>
    </row>
    <row r="39" spans="1:1">
      <c r="A39" t="s">
        <v>186</v>
      </c>
    </row>
    <row r="40" spans="1:1">
      <c r="A40" t="s">
        <v>186</v>
      </c>
    </row>
    <row r="41" spans="1:1">
      <c r="A41" t="s">
        <v>186</v>
      </c>
    </row>
    <row r="42" spans="1:1">
      <c r="A42" t="s">
        <v>187</v>
      </c>
    </row>
    <row r="43" spans="1:1">
      <c r="A43" t="s">
        <v>187</v>
      </c>
    </row>
    <row r="44" spans="1:1">
      <c r="A44" t="s">
        <v>188</v>
      </c>
    </row>
    <row r="45" spans="1:1">
      <c r="A45" t="s">
        <v>188</v>
      </c>
    </row>
    <row r="46" spans="1:1">
      <c r="A46" t="s">
        <v>189</v>
      </c>
    </row>
    <row r="47" spans="1:1">
      <c r="A47" t="s">
        <v>190</v>
      </c>
    </row>
    <row r="48" spans="1:1">
      <c r="A48" t="s">
        <v>191</v>
      </c>
    </row>
    <row r="49" spans="1:1">
      <c r="A49" t="s">
        <v>192</v>
      </c>
    </row>
    <row r="50" spans="1:1">
      <c r="A50" t="s">
        <v>193</v>
      </c>
    </row>
    <row r="51" spans="1:1">
      <c r="A51" t="s">
        <v>194</v>
      </c>
    </row>
    <row r="52" spans="1:1">
      <c r="A52" t="s">
        <v>195</v>
      </c>
    </row>
    <row r="53" spans="1:1">
      <c r="A53" t="s">
        <v>196</v>
      </c>
    </row>
    <row r="54" spans="1:1">
      <c r="A54" t="s">
        <v>197</v>
      </c>
    </row>
    <row r="55" spans="1:1">
      <c r="A55" t="s">
        <v>198</v>
      </c>
    </row>
    <row r="56" spans="1:1">
      <c r="A56" t="s">
        <v>199</v>
      </c>
    </row>
    <row r="57" spans="1:1">
      <c r="A57" t="s">
        <v>200</v>
      </c>
    </row>
    <row r="58" spans="1:1">
      <c r="A58" t="s">
        <v>201</v>
      </c>
    </row>
    <row r="59" spans="1:1">
      <c r="A59" t="s">
        <v>202</v>
      </c>
    </row>
    <row r="60" spans="1:1">
      <c r="A60" t="s">
        <v>202</v>
      </c>
    </row>
    <row r="61" spans="1:1">
      <c r="A61" t="s">
        <v>203</v>
      </c>
    </row>
    <row r="62" spans="1:1">
      <c r="A62" t="s">
        <v>204</v>
      </c>
    </row>
    <row r="63" spans="1:1">
      <c r="A63" t="s">
        <v>205</v>
      </c>
    </row>
    <row r="64" spans="1:1">
      <c r="A64" t="s">
        <v>206</v>
      </c>
    </row>
    <row r="65" spans="1:1">
      <c r="A65" t="s">
        <v>207</v>
      </c>
    </row>
    <row r="66" spans="1:1">
      <c r="A66" t="s">
        <v>208</v>
      </c>
    </row>
    <row r="67" spans="1:1">
      <c r="A67" t="s">
        <v>208</v>
      </c>
    </row>
    <row r="68" spans="1:1">
      <c r="A68" t="s">
        <v>209</v>
      </c>
    </row>
    <row r="69" spans="1:1">
      <c r="A69" t="s">
        <v>210</v>
      </c>
    </row>
    <row r="70" spans="1:1">
      <c r="A70" t="s">
        <v>210</v>
      </c>
    </row>
    <row r="71" spans="1:1">
      <c r="A71" t="s">
        <v>211</v>
      </c>
    </row>
    <row r="72" spans="1:1">
      <c r="A72" t="s">
        <v>212</v>
      </c>
    </row>
    <row r="73" spans="1:1">
      <c r="A73" t="s">
        <v>213</v>
      </c>
    </row>
    <row r="74" spans="1:1">
      <c r="A74" t="s">
        <v>214</v>
      </c>
    </row>
    <row r="75" spans="1:1">
      <c r="A75" t="s">
        <v>214</v>
      </c>
    </row>
    <row r="76" spans="1:1">
      <c r="A76" t="s">
        <v>215</v>
      </c>
    </row>
    <row r="77" spans="1:1">
      <c r="A77" t="s">
        <v>215</v>
      </c>
    </row>
    <row r="78" spans="1:1">
      <c r="A78" t="s">
        <v>216</v>
      </c>
    </row>
    <row r="79" spans="1:1">
      <c r="A79" t="s">
        <v>216</v>
      </c>
    </row>
    <row r="80" spans="1:1">
      <c r="A80" t="s">
        <v>217</v>
      </c>
    </row>
    <row r="81" spans="1:1">
      <c r="A81" t="s">
        <v>218</v>
      </c>
    </row>
    <row r="82" spans="1:1">
      <c r="A82" t="s">
        <v>219</v>
      </c>
    </row>
    <row r="83" spans="1:1">
      <c r="A83" t="s">
        <v>220</v>
      </c>
    </row>
    <row r="84" spans="1:1">
      <c r="A84" t="s">
        <v>221</v>
      </c>
    </row>
    <row r="85" spans="1:1">
      <c r="A85" t="s">
        <v>222</v>
      </c>
    </row>
    <row r="86" spans="1:1">
      <c r="A86" t="s">
        <v>223</v>
      </c>
    </row>
    <row r="87" spans="1:1">
      <c r="A87" t="s">
        <v>224</v>
      </c>
    </row>
    <row r="88" spans="1:1">
      <c r="A88" t="s">
        <v>225</v>
      </c>
    </row>
    <row r="89" spans="1:1">
      <c r="A89" t="s">
        <v>226</v>
      </c>
    </row>
    <row r="90" spans="1:1">
      <c r="A90" t="s">
        <v>227</v>
      </c>
    </row>
    <row r="91" spans="1:1">
      <c r="A91" t="s">
        <v>228</v>
      </c>
    </row>
    <row r="92" spans="1:1">
      <c r="A92" t="s">
        <v>229</v>
      </c>
    </row>
    <row r="93" spans="1:1">
      <c r="A93" t="s">
        <v>230</v>
      </c>
    </row>
    <row r="94" spans="1:1">
      <c r="A94" t="s">
        <v>231</v>
      </c>
    </row>
    <row r="95" spans="1:1">
      <c r="A95" t="s">
        <v>232</v>
      </c>
    </row>
    <row r="96" spans="1:1">
      <c r="A96" t="s">
        <v>233</v>
      </c>
    </row>
    <row r="97" spans="1:1">
      <c r="A97" t="s">
        <v>234</v>
      </c>
    </row>
    <row r="98" spans="1:1">
      <c r="A98" t="s">
        <v>235</v>
      </c>
    </row>
    <row r="99" spans="1:1">
      <c r="A99" t="s">
        <v>236</v>
      </c>
    </row>
    <row r="100" spans="1:1">
      <c r="A100" t="s">
        <v>237</v>
      </c>
    </row>
    <row r="101" spans="1:1">
      <c r="A101" t="s">
        <v>238</v>
      </c>
    </row>
    <row r="102" spans="1:1">
      <c r="A102" t="s">
        <v>239</v>
      </c>
    </row>
    <row r="103" spans="1:1">
      <c r="A103" t="s">
        <v>240</v>
      </c>
    </row>
    <row r="104" spans="1:1">
      <c r="A104" t="s">
        <v>241</v>
      </c>
    </row>
    <row r="105" spans="1:1">
      <c r="A105" t="s">
        <v>242</v>
      </c>
    </row>
    <row r="106" spans="1:1">
      <c r="A106" t="s">
        <v>243</v>
      </c>
    </row>
    <row r="107" spans="1:1">
      <c r="A107" t="s">
        <v>244</v>
      </c>
    </row>
    <row r="108" spans="1:1">
      <c r="A108" t="s">
        <v>245</v>
      </c>
    </row>
    <row r="109" spans="1:1">
      <c r="A109" t="s">
        <v>246</v>
      </c>
    </row>
    <row r="110" spans="1:1">
      <c r="A110" t="s">
        <v>247</v>
      </c>
    </row>
    <row r="111" spans="1:1">
      <c r="A111" t="s">
        <v>248</v>
      </c>
    </row>
    <row r="112" spans="1:1">
      <c r="A112" t="s">
        <v>249</v>
      </c>
    </row>
    <row r="113" spans="1:1">
      <c r="A113" t="s">
        <v>245</v>
      </c>
    </row>
    <row r="114" spans="1:1">
      <c r="A114" t="s">
        <v>250</v>
      </c>
    </row>
    <row r="115" spans="1:1">
      <c r="A115" t="s">
        <v>251</v>
      </c>
    </row>
    <row r="116" spans="1:1">
      <c r="A116" t="s">
        <v>252</v>
      </c>
    </row>
    <row r="117" spans="1:1">
      <c r="A117" t="s">
        <v>253</v>
      </c>
    </row>
    <row r="118" spans="1:1">
      <c r="A118" t="s">
        <v>254</v>
      </c>
    </row>
    <row r="119" spans="1:1">
      <c r="A119" t="s">
        <v>255</v>
      </c>
    </row>
    <row r="120" spans="1:1">
      <c r="A120" t="s">
        <v>256</v>
      </c>
    </row>
    <row r="121" spans="1:1">
      <c r="A121" t="s">
        <v>257</v>
      </c>
    </row>
    <row r="122" spans="1:1">
      <c r="A122" t="s">
        <v>258</v>
      </c>
    </row>
    <row r="123" spans="1:1">
      <c r="A123" t="s">
        <v>259</v>
      </c>
    </row>
    <row r="124" spans="1:1">
      <c r="A124" t="s">
        <v>260</v>
      </c>
    </row>
    <row r="125" spans="1:1">
      <c r="A125" t="s">
        <v>261</v>
      </c>
    </row>
    <row r="126" spans="1:1">
      <c r="A126" t="s">
        <v>262</v>
      </c>
    </row>
    <row r="127" spans="1:1">
      <c r="A127" t="s">
        <v>263</v>
      </c>
    </row>
    <row r="128" spans="1:1">
      <c r="A128" t="s">
        <v>264</v>
      </c>
    </row>
    <row r="129" spans="1:1">
      <c r="A129" t="s">
        <v>265</v>
      </c>
    </row>
    <row r="130" spans="1:1">
      <c r="A130" t="s">
        <v>266</v>
      </c>
    </row>
    <row r="131" spans="1:1">
      <c r="A131" t="s">
        <v>267</v>
      </c>
    </row>
    <row r="132" spans="1:1">
      <c r="A132" t="s">
        <v>268</v>
      </c>
    </row>
    <row r="133" spans="1:1">
      <c r="A133" t="s">
        <v>269</v>
      </c>
    </row>
    <row r="134" spans="1:1">
      <c r="A134" t="s">
        <v>270</v>
      </c>
    </row>
    <row r="135" spans="1:1">
      <c r="A135" t="s">
        <v>271</v>
      </c>
    </row>
    <row r="136" spans="1:1">
      <c r="A136" t="s">
        <v>272</v>
      </c>
    </row>
    <row r="137" spans="1:1">
      <c r="A137" t="s">
        <v>273</v>
      </c>
    </row>
    <row r="138" spans="1:1">
      <c r="A138" t="s">
        <v>274</v>
      </c>
    </row>
    <row r="139" spans="1:1">
      <c r="A139" t="s">
        <v>275</v>
      </c>
    </row>
    <row r="140" spans="1:1">
      <c r="A140" t="s">
        <v>276</v>
      </c>
    </row>
    <row r="141" spans="1:1">
      <c r="A141" t="s">
        <v>276</v>
      </c>
    </row>
    <row r="142" spans="1:1">
      <c r="A142" t="s">
        <v>277</v>
      </c>
    </row>
    <row r="143" spans="1:1">
      <c r="A143" t="s">
        <v>278</v>
      </c>
    </row>
    <row r="144" spans="1:1">
      <c r="A144" t="s">
        <v>279</v>
      </c>
    </row>
    <row r="145" spans="1:1">
      <c r="A145" t="s">
        <v>280</v>
      </c>
    </row>
    <row r="146" spans="1:1">
      <c r="A146" t="s">
        <v>281</v>
      </c>
    </row>
    <row r="147" spans="1:1">
      <c r="A147" t="s">
        <v>282</v>
      </c>
    </row>
  </sheetData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margem cartão</vt:lpstr>
      <vt:lpstr>Plan2</vt:lpstr>
      <vt:lpstr>lista de Verbas Variáveis</vt:lpstr>
    </vt:vector>
  </TitlesOfParts>
  <Company>MULTIBRAS S/A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Silveira Gomes (BANCO BMG S A – DECEP – SP)</dc:creator>
  <cp:lastModifiedBy>Luiz Fernando Pereira</cp:lastModifiedBy>
  <cp:lastPrinted>2015-10-26T12:53:22Z</cp:lastPrinted>
  <dcterms:created xsi:type="dcterms:W3CDTF">1999-07-08T16:48:04Z</dcterms:created>
  <dcterms:modified xsi:type="dcterms:W3CDTF">2015-11-25T23:54:19Z</dcterms:modified>
</cp:coreProperties>
</file>